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ewal" sheetId="1" r:id="rId4"/>
    <sheet state="visible" name="UpsellCross Sell" sheetId="2" r:id="rId5"/>
  </sheets>
  <definedNames/>
  <calcPr/>
</workbook>
</file>

<file path=xl/sharedStrings.xml><?xml version="1.0" encoding="utf-8"?>
<sst xmlns="http://schemas.openxmlformats.org/spreadsheetml/2006/main" count="98" uniqueCount="58">
  <si>
    <t>Customer</t>
  </si>
  <si>
    <t>Opp. Name</t>
  </si>
  <si>
    <t>Deal owner</t>
  </si>
  <si>
    <t>Close Date</t>
  </si>
  <si>
    <t>Original ARR</t>
  </si>
  <si>
    <t>Expected New ARR (for downsells)</t>
  </si>
  <si>
    <t>Uplift Amount</t>
  </si>
  <si>
    <t>Closed ARR</t>
  </si>
  <si>
    <t>Uplift</t>
  </si>
  <si>
    <t>Deal Review Sent</t>
  </si>
  <si>
    <t>Status</t>
  </si>
  <si>
    <t>Notes</t>
  </si>
  <si>
    <t>ACME</t>
  </si>
  <si>
    <t>Product A</t>
  </si>
  <si>
    <t>Mike Smith</t>
  </si>
  <si>
    <t>Yes</t>
  </si>
  <si>
    <t>Green</t>
  </si>
  <si>
    <t>2/25: Internal approval for renewal terms.
2/28: Had customer meeting. Customer wants to renew
3/5: Send Renewal paperwork over.
3/24: Customer is good, asked to wait for next quarter.
4/5: Customer is now on vacation
5/1: Customer has sent for internal approval
5/15: Customer committed to signature next week.</t>
  </si>
  <si>
    <t>BigTime</t>
  </si>
  <si>
    <t>Susan Williams</t>
  </si>
  <si>
    <t>Red Herring</t>
  </si>
  <si>
    <t>Closed Won</t>
  </si>
  <si>
    <t>Product B</t>
  </si>
  <si>
    <t>Red</t>
  </si>
  <si>
    <t>Bad Company</t>
  </si>
  <si>
    <t>No</t>
  </si>
  <si>
    <t>Closed Lost</t>
  </si>
  <si>
    <t>TOTAL</t>
  </si>
  <si>
    <t>RENEWALS</t>
  </si>
  <si>
    <t>Target Renewal Rate (provided by finance)</t>
  </si>
  <si>
    <t>Closed Won Renewals</t>
  </si>
  <si>
    <t>Expected Renewals</t>
  </si>
  <si>
    <t>At Risk Renewals</t>
  </si>
  <si>
    <t>Lost Renewals</t>
  </si>
  <si>
    <t>Forecasted Renewals</t>
  </si>
  <si>
    <t>Uplifts:</t>
  </si>
  <si>
    <t>Target Uplift Amount (provided by finance)</t>
  </si>
  <si>
    <t>Closed Won Uplift</t>
  </si>
  <si>
    <t>Expected Uplift</t>
  </si>
  <si>
    <t>At Risk Uplift</t>
  </si>
  <si>
    <t>Lost Uplift</t>
  </si>
  <si>
    <t>Forecasted Uplift</t>
  </si>
  <si>
    <t>Amount</t>
  </si>
  <si>
    <t>Contract Sent</t>
  </si>
  <si>
    <t>Negotiation</t>
  </si>
  <si>
    <t>The Status field should map to your sales methodology with appropriate win rates expected to forecast how many you will do. For this sheet I used</t>
  </si>
  <si>
    <t>Contract Sent:</t>
  </si>
  <si>
    <t>Consideration</t>
  </si>
  <si>
    <t xml:space="preserve">Negotiation: </t>
  </si>
  <si>
    <t>Consideration:</t>
  </si>
  <si>
    <t>Discovery</t>
  </si>
  <si>
    <t>Upsell/Cross Sell</t>
  </si>
  <si>
    <t>Target Growth Rate (provided by finance)</t>
  </si>
  <si>
    <t>Closed Won Opportunities</t>
  </si>
  <si>
    <t>Expected Opportunities</t>
  </si>
  <si>
    <t>At Risk Opportunities</t>
  </si>
  <si>
    <t>Lost Opportunities</t>
  </si>
  <si>
    <t>Forecasted Opportunities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</si>
</sst>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&quot;$&quot;#,##0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CC0000"/>
      <name val="Arial"/>
      <scheme val="minor"/>
    </font>
    <font>
      <b/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165" xfId="0" applyFont="1" applyNumberFormat="1"/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165" xfId="0" applyFont="1" applyNumberFormat="1"/>
    <xf borderId="0" fillId="0" fontId="3" numFmtId="165" xfId="0" applyFont="1" applyNumberFormat="1"/>
    <xf borderId="0" fillId="2" fontId="4" numFmtId="165" xfId="0" applyFill="1" applyFont="1" applyNumberFormat="1"/>
    <xf borderId="0" fillId="0" fontId="1" numFmtId="0" xfId="0" applyAlignment="1" applyFont="1">
      <alignment readingOrder="0" shrinkToFit="0" wrapText="1"/>
    </xf>
    <xf borderId="0" fillId="0" fontId="1" numFmtId="9" xfId="0" applyAlignment="1" applyFont="1" applyNumberForma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3" pivot="0" name="Renewal-style">
      <tableStyleElement dxfId="1" type="headerRow"/>
      <tableStyleElement dxfId="2" type="firstRowStripe"/>
      <tableStyleElement dxfId="3" type="secondRowStripe"/>
    </tableStyle>
    <tableStyle count="3" pivot="0" name="UpsellCross Sell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L18" displayName="Table_1" name="Table_1" id="1">
  <tableColumns count="12">
    <tableColumn name="Customer" id="1"/>
    <tableColumn name="Opp. Name" id="2"/>
    <tableColumn name="Deal owner" id="3"/>
    <tableColumn name="Close Date" id="4"/>
    <tableColumn name="Original ARR" id="5"/>
    <tableColumn name="Expected New ARR (for downsells)" id="6"/>
    <tableColumn name="Uplift Amount" id="7"/>
    <tableColumn name="Closed ARR" id="8"/>
    <tableColumn name="Uplift" id="9"/>
    <tableColumn name="Deal Review Sent" id="10"/>
    <tableColumn name="Status" id="11"/>
    <tableColumn name="Notes" id="12"/>
  </tableColumns>
  <tableStyleInfo name="Renewal-style" showColumnStripes="0" showFirstColumn="1" showLastColumn="1" showRowStripes="1"/>
</table>
</file>

<file path=xl/tables/table2.xml><?xml version="1.0" encoding="utf-8"?>
<table xmlns="http://schemas.openxmlformats.org/spreadsheetml/2006/main" ref="A1:G18" displayName="Table_2" name="Table_2" id="2">
  <tableColumns count="7">
    <tableColumn name="Customer" id="1"/>
    <tableColumn name="Opp. Name" id="2"/>
    <tableColumn name="Deal owner" id="3"/>
    <tableColumn name="Close Date" id="4"/>
    <tableColumn name="Amount" id="5"/>
    <tableColumn name="Status" id="6"/>
    <tableColumn name="Notes" id="7"/>
  </tableColumns>
  <tableStyleInfo name="UpsellCross Sell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10" max="10" width="17.25"/>
    <col customWidth="1" min="12" max="12" width="34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 t="s">
        <v>12</v>
      </c>
      <c r="B2" s="1" t="s">
        <v>13</v>
      </c>
      <c r="C2" s="1" t="s">
        <v>14</v>
      </c>
      <c r="D2" s="2">
        <v>45458.0</v>
      </c>
      <c r="E2" s="3">
        <v>175000.0</v>
      </c>
      <c r="F2" s="4">
        <f t="shared" ref="F2:F6" si="1">E2</f>
        <v>175000</v>
      </c>
      <c r="G2" s="4">
        <f t="shared" ref="G2:G6" si="2">E2*0.05</f>
        <v>8750</v>
      </c>
      <c r="H2" s="5"/>
      <c r="I2" s="1" t="s">
        <v>15</v>
      </c>
      <c r="J2" s="1" t="s">
        <v>15</v>
      </c>
      <c r="K2" s="1" t="s">
        <v>16</v>
      </c>
      <c r="L2" s="1" t="s">
        <v>17</v>
      </c>
    </row>
    <row r="3">
      <c r="A3" s="1" t="s">
        <v>18</v>
      </c>
      <c r="B3" s="1" t="s">
        <v>13</v>
      </c>
      <c r="C3" s="1" t="s">
        <v>19</v>
      </c>
      <c r="D3" s="2">
        <v>45463.0</v>
      </c>
      <c r="E3" s="3">
        <v>250000.0</v>
      </c>
      <c r="F3" s="4">
        <f t="shared" si="1"/>
        <v>250000</v>
      </c>
      <c r="G3" s="4">
        <f t="shared" si="2"/>
        <v>12500</v>
      </c>
      <c r="H3" s="5"/>
      <c r="I3" s="1" t="s">
        <v>15</v>
      </c>
      <c r="J3" s="1" t="s">
        <v>15</v>
      </c>
      <c r="K3" s="1" t="s">
        <v>16</v>
      </c>
      <c r="L3" s="5"/>
    </row>
    <row r="4">
      <c r="A4" s="1" t="s">
        <v>20</v>
      </c>
      <c r="B4" s="1" t="s">
        <v>13</v>
      </c>
      <c r="C4" s="1" t="s">
        <v>14</v>
      </c>
      <c r="D4" s="2">
        <v>45422.0</v>
      </c>
      <c r="E4" s="3">
        <v>500000.0</v>
      </c>
      <c r="F4" s="4">
        <f t="shared" si="1"/>
        <v>500000</v>
      </c>
      <c r="G4" s="4">
        <f t="shared" si="2"/>
        <v>25000</v>
      </c>
      <c r="H4" s="4">
        <f>E4+G4</f>
        <v>525000</v>
      </c>
      <c r="I4" s="1" t="s">
        <v>15</v>
      </c>
      <c r="J4" s="1" t="s">
        <v>15</v>
      </c>
      <c r="K4" s="1" t="s">
        <v>21</v>
      </c>
      <c r="L4" s="5"/>
    </row>
    <row r="5">
      <c r="A5" s="1" t="s">
        <v>20</v>
      </c>
      <c r="B5" s="1" t="s">
        <v>22</v>
      </c>
      <c r="C5" s="1" t="s">
        <v>14</v>
      </c>
      <c r="D5" s="2">
        <v>45473.0</v>
      </c>
      <c r="E5" s="3">
        <v>100000.0</v>
      </c>
      <c r="F5" s="4">
        <f t="shared" si="1"/>
        <v>100000</v>
      </c>
      <c r="G5" s="4">
        <f t="shared" si="2"/>
        <v>5000</v>
      </c>
      <c r="H5" s="5"/>
      <c r="I5" s="1" t="s">
        <v>15</v>
      </c>
      <c r="J5" s="1" t="s">
        <v>15</v>
      </c>
      <c r="K5" s="1" t="s">
        <v>23</v>
      </c>
      <c r="L5" s="5"/>
    </row>
    <row r="6">
      <c r="A6" s="1" t="s">
        <v>24</v>
      </c>
      <c r="B6" s="1" t="s">
        <v>13</v>
      </c>
      <c r="C6" s="1" t="s">
        <v>19</v>
      </c>
      <c r="D6" s="2">
        <v>45473.0</v>
      </c>
      <c r="E6" s="3">
        <v>50000.0</v>
      </c>
      <c r="F6" s="4">
        <f t="shared" si="1"/>
        <v>50000</v>
      </c>
      <c r="G6" s="4">
        <f t="shared" si="2"/>
        <v>2500</v>
      </c>
      <c r="H6" s="1">
        <v>0.0</v>
      </c>
      <c r="I6" s="1" t="s">
        <v>25</v>
      </c>
      <c r="J6" s="1" t="s">
        <v>15</v>
      </c>
      <c r="K6" s="1" t="s">
        <v>26</v>
      </c>
      <c r="L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>
      <c r="A18" s="1" t="s">
        <v>27</v>
      </c>
      <c r="B18" s="5"/>
      <c r="C18" s="5"/>
      <c r="D18" s="5"/>
      <c r="E18" s="4">
        <f t="shared" ref="E18:H18" si="3">SUM(E2:E6)</f>
        <v>1075000</v>
      </c>
      <c r="F18" s="4">
        <f t="shared" si="3"/>
        <v>1075000</v>
      </c>
      <c r="G18" s="4">
        <f t="shared" si="3"/>
        <v>53750</v>
      </c>
      <c r="H18" s="5">
        <f t="shared" si="3"/>
        <v>525000</v>
      </c>
      <c r="I18" s="5"/>
      <c r="J18" s="5"/>
      <c r="K18" s="5"/>
      <c r="L18" s="5"/>
    </row>
    <row r="20">
      <c r="A20" s="6" t="s">
        <v>28</v>
      </c>
    </row>
    <row r="21">
      <c r="A21" s="7" t="s">
        <v>29</v>
      </c>
      <c r="C21" s="8">
        <f>E18*0.9</f>
        <v>967500</v>
      </c>
    </row>
    <row r="22">
      <c r="A22" s="7" t="s">
        <v>30</v>
      </c>
      <c r="C22" s="8">
        <f>SUMIF(K2:K6,"Closed Won",F2:F6)</f>
        <v>500000</v>
      </c>
    </row>
    <row r="23">
      <c r="A23" s="7" t="s">
        <v>31</v>
      </c>
      <c r="C23" s="8">
        <f>SUMIF(K2:K6,"Green",F2:F6)</f>
        <v>425000</v>
      </c>
    </row>
    <row r="24">
      <c r="A24" s="7" t="s">
        <v>32</v>
      </c>
      <c r="C24" s="9">
        <f>SUMIF(K2:K6,"Yellow",F2:F6)+SUMIF(K2:K6,"Red",F2:F6)</f>
        <v>100000</v>
      </c>
    </row>
    <row r="25">
      <c r="A25" s="7" t="s">
        <v>33</v>
      </c>
      <c r="C25" s="9">
        <f>SUMIF(K2:K6,"Closed Lost",F2:F6)</f>
        <v>50000</v>
      </c>
    </row>
    <row r="26">
      <c r="A26" s="7" t="s">
        <v>34</v>
      </c>
      <c r="C26" s="8">
        <f>C22+C23+C24*0.67</f>
        <v>992000</v>
      </c>
    </row>
    <row r="28">
      <c r="A28" s="7" t="s">
        <v>35</v>
      </c>
    </row>
    <row r="29">
      <c r="A29" s="7" t="s">
        <v>36</v>
      </c>
      <c r="C29" s="8">
        <f>C21*0.05*0.6</f>
        <v>29025</v>
      </c>
    </row>
    <row r="30">
      <c r="A30" s="7" t="s">
        <v>37</v>
      </c>
      <c r="C30" s="10">
        <f>SUMIF(K2:K6,"Closed Won",G2:G6)</f>
        <v>25000</v>
      </c>
    </row>
    <row r="31">
      <c r="A31" s="7" t="s">
        <v>38</v>
      </c>
      <c r="C31" s="10">
        <f>SUMIF(K2:K6,"Green",G2:G6)</f>
        <v>21250</v>
      </c>
    </row>
    <row r="32">
      <c r="A32" s="7" t="s">
        <v>39</v>
      </c>
      <c r="C32" s="9">
        <f>SUMIF(K2:K6,"Yellow",G2:G6)+SUMIF(K2:K6,"Red",G2:G6)</f>
        <v>5000</v>
      </c>
    </row>
    <row r="33">
      <c r="A33" s="7" t="s">
        <v>40</v>
      </c>
      <c r="C33" s="10">
        <f>SUMIF(K2:K6,"Closed Lost",G2:G6)</f>
        <v>2500</v>
      </c>
    </row>
    <row r="34">
      <c r="A34" s="7" t="s">
        <v>41</v>
      </c>
      <c r="C34" s="8">
        <f>C30+C31+C32*0.67</f>
        <v>49600</v>
      </c>
    </row>
  </sheetData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42</v>
      </c>
      <c r="F1" s="1" t="s">
        <v>10</v>
      </c>
      <c r="G1" s="1" t="s">
        <v>11</v>
      </c>
    </row>
    <row r="2">
      <c r="A2" s="1" t="s">
        <v>12</v>
      </c>
      <c r="B2" s="1" t="s">
        <v>13</v>
      </c>
      <c r="C2" s="1" t="s">
        <v>14</v>
      </c>
      <c r="D2" s="2">
        <v>45458.0</v>
      </c>
      <c r="E2" s="3">
        <v>175000.0</v>
      </c>
      <c r="F2" s="1" t="s">
        <v>43</v>
      </c>
      <c r="G2" s="1"/>
    </row>
    <row r="3">
      <c r="A3" s="1" t="s">
        <v>18</v>
      </c>
      <c r="B3" s="1" t="s">
        <v>13</v>
      </c>
      <c r="C3" s="1" t="s">
        <v>19</v>
      </c>
      <c r="D3" s="2">
        <v>45463.0</v>
      </c>
      <c r="E3" s="3">
        <v>250000.0</v>
      </c>
      <c r="F3" s="1" t="s">
        <v>44</v>
      </c>
      <c r="G3" s="5"/>
      <c r="I3" s="11" t="s">
        <v>45</v>
      </c>
    </row>
    <row r="4">
      <c r="A4" s="1" t="s">
        <v>20</v>
      </c>
      <c r="B4" s="1" t="s">
        <v>13</v>
      </c>
      <c r="C4" s="1" t="s">
        <v>14</v>
      </c>
      <c r="D4" s="2">
        <v>45422.0</v>
      </c>
      <c r="E4" s="3">
        <v>500000.0</v>
      </c>
      <c r="F4" s="1" t="s">
        <v>21</v>
      </c>
      <c r="G4" s="5"/>
      <c r="I4" s="6" t="s">
        <v>46</v>
      </c>
      <c r="J4" s="12">
        <v>1.0</v>
      </c>
    </row>
    <row r="5">
      <c r="A5" s="1" t="s">
        <v>20</v>
      </c>
      <c r="B5" s="1" t="s">
        <v>22</v>
      </c>
      <c r="C5" s="1" t="s">
        <v>14</v>
      </c>
      <c r="D5" s="2">
        <v>45473.0</v>
      </c>
      <c r="E5" s="3">
        <v>100000.0</v>
      </c>
      <c r="F5" s="1" t="s">
        <v>47</v>
      </c>
      <c r="G5" s="5"/>
      <c r="I5" s="6" t="s">
        <v>48</v>
      </c>
      <c r="J5" s="12">
        <v>0.8</v>
      </c>
    </row>
    <row r="6">
      <c r="A6" s="1" t="s">
        <v>24</v>
      </c>
      <c r="B6" s="1" t="s">
        <v>13</v>
      </c>
      <c r="C6" s="1" t="s">
        <v>19</v>
      </c>
      <c r="D6" s="2">
        <v>45473.0</v>
      </c>
      <c r="E6" s="3">
        <v>50000.0</v>
      </c>
      <c r="F6" s="1" t="s">
        <v>43</v>
      </c>
      <c r="G6" s="5"/>
      <c r="I6" s="6" t="s">
        <v>49</v>
      </c>
      <c r="J6" s="12">
        <v>0.6</v>
      </c>
    </row>
    <row r="7">
      <c r="A7" s="5"/>
      <c r="B7" s="5"/>
      <c r="C7" s="5"/>
      <c r="D7" s="5"/>
      <c r="E7" s="5"/>
      <c r="F7" s="5"/>
      <c r="G7" s="5"/>
      <c r="I7" s="6" t="s">
        <v>50</v>
      </c>
      <c r="J7" s="12">
        <v>0.25</v>
      </c>
    </row>
    <row r="8">
      <c r="A8" s="5"/>
      <c r="B8" s="5"/>
      <c r="C8" s="5"/>
      <c r="D8" s="5"/>
      <c r="E8" s="5"/>
      <c r="F8" s="5"/>
      <c r="G8" s="5"/>
    </row>
    <row r="9">
      <c r="A9" s="5"/>
      <c r="B9" s="5"/>
      <c r="C9" s="5"/>
      <c r="D9" s="5"/>
      <c r="E9" s="5"/>
      <c r="F9" s="5"/>
      <c r="G9" s="5"/>
    </row>
    <row r="10">
      <c r="A10" s="5"/>
      <c r="B10" s="5"/>
      <c r="C10" s="5"/>
      <c r="D10" s="5"/>
      <c r="E10" s="5"/>
      <c r="F10" s="5"/>
      <c r="G10" s="5"/>
    </row>
    <row r="11">
      <c r="A11" s="5"/>
      <c r="B11" s="5"/>
      <c r="C11" s="5"/>
      <c r="D11" s="5"/>
      <c r="E11" s="5"/>
      <c r="F11" s="5"/>
      <c r="G11" s="5"/>
    </row>
    <row r="12">
      <c r="A12" s="5"/>
      <c r="B12" s="5"/>
      <c r="C12" s="5"/>
      <c r="D12" s="5"/>
      <c r="E12" s="5"/>
      <c r="F12" s="5"/>
      <c r="G12" s="5"/>
    </row>
    <row r="13">
      <c r="A13" s="5"/>
      <c r="B13" s="5"/>
      <c r="C13" s="5"/>
      <c r="D13" s="5"/>
      <c r="E13" s="5"/>
      <c r="F13" s="5"/>
      <c r="G13" s="5"/>
    </row>
    <row r="14">
      <c r="A14" s="5"/>
      <c r="B14" s="5"/>
      <c r="C14" s="5"/>
      <c r="D14" s="5"/>
      <c r="E14" s="5"/>
      <c r="F14" s="5"/>
      <c r="G14" s="5"/>
    </row>
    <row r="15">
      <c r="A15" s="5"/>
      <c r="B15" s="5"/>
      <c r="C15" s="5"/>
      <c r="D15" s="5"/>
      <c r="E15" s="5"/>
      <c r="F15" s="5"/>
      <c r="G15" s="5"/>
    </row>
    <row r="16">
      <c r="A16" s="5"/>
      <c r="B16" s="5"/>
      <c r="C16" s="5"/>
      <c r="D16" s="5"/>
      <c r="E16" s="5"/>
      <c r="F16" s="5"/>
      <c r="G16" s="5"/>
    </row>
    <row r="17">
      <c r="A17" s="5"/>
      <c r="B17" s="5"/>
      <c r="C17" s="5"/>
      <c r="D17" s="5"/>
      <c r="E17" s="5"/>
      <c r="F17" s="5"/>
      <c r="G17" s="5"/>
    </row>
    <row r="18">
      <c r="A18" s="1" t="s">
        <v>27</v>
      </c>
      <c r="B18" s="5"/>
      <c r="C18" s="5"/>
      <c r="D18" s="5"/>
      <c r="E18" s="4">
        <f>SUM(E2:E6)</f>
        <v>1075000</v>
      </c>
      <c r="F18" s="5"/>
      <c r="G18" s="5"/>
    </row>
    <row r="20">
      <c r="A20" s="7" t="s">
        <v>51</v>
      </c>
    </row>
    <row r="21">
      <c r="A21" s="7" t="s">
        <v>52</v>
      </c>
      <c r="C21" s="8">
        <f>E18*0.9</f>
        <v>967500</v>
      </c>
    </row>
    <row r="22">
      <c r="A22" s="7" t="s">
        <v>53</v>
      </c>
      <c r="C22" s="8">
        <f>SUMIF(F2:F6,"Closed Won",E2:E6)</f>
        <v>500000</v>
      </c>
    </row>
    <row r="23">
      <c r="A23" s="7" t="s">
        <v>54</v>
      </c>
      <c r="C23" s="8">
        <f>SUMIF(F2:F6,"Contract Sent",E2:E6)+0.8*SUMIF(F2:F6,"Negotiation",E2:E6)+0.6*SUMIF(F2:F6,"Consideration",E2:E6)</f>
        <v>485000</v>
      </c>
    </row>
    <row r="24">
      <c r="A24" s="7" t="s">
        <v>55</v>
      </c>
      <c r="C24" s="9">
        <f>SUMIF(F2:F6,"Discover",E2:E6)*0.25</f>
        <v>0</v>
      </c>
    </row>
    <row r="25">
      <c r="A25" s="7" t="s">
        <v>56</v>
      </c>
      <c r="C25" s="9">
        <f>SUMIF(F2:F6,"Closed Lost",E2:E6)</f>
        <v>0</v>
      </c>
    </row>
    <row r="26">
      <c r="A26" s="7" t="s">
        <v>57</v>
      </c>
      <c r="C26" s="8">
        <f>C22+C23+C24*0.67</f>
        <v>985000</v>
      </c>
    </row>
  </sheetData>
  <mergeCells count="1">
    <mergeCell ref="I3:L3"/>
  </mergeCells>
  <drawing r:id="rId1"/>
  <tableParts count="1">
    <tablePart r:id="rId3"/>
  </tableParts>
</worksheet>
</file>